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<sst xmlns="http://schemas.openxmlformats.org/spreadsheetml/2006/main" count="88" uniqueCount="50">
  <si>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</si>
  <si>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</si>
  <si>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</si>
  <si>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</si>
  <si>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</si>
  <si>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</si>
  <si>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</si>
  <si>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</si>
  <si>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</si>
  <si>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</si>
  <si>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</si>
  <si>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</si>
  <si>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</si>
  <si>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</si>
  <si>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</si>
  <si>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</si>
  <si>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</si>
  <si>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</si>
  <si>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</si>
  <si>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</si>
  <si>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</si>
  <si>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</si>
  <si>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</si>
  <si>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</si>
  <si>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</si>
  <si>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</si>
  <si>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</si>
  <si>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</si>
  <si>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</si>
  <si>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</si>
  <si>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</si>
  <si>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</si>
  <si>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</si>
  <si>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</si>
  <si>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</si>
  <si>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</si>
  <si>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</si>
  <si>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</si>
  <si>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</si>
  <si>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</si>
  <si>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</si>
  <si>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</si>
  <si>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</si>
  <si>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</si>
  <si>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</si>
  <si>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</si>
  <si>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</si>
  <si>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2023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</si>
  <si>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июнь 2023 года (нарастающим итогом с начала года)</t>
  </si>
  <si>
    <t>Исполнено за июнь            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</si>
</sst>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3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48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7" t="s">
        <v>0</v>
      </c>
      <c r="B10" s="65"/>
      <c r="C10" s="65"/>
      <c r="D10" s="63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4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7" t="s">
        <v>2</v>
      </c>
      <c r="C12" s="60" t="s">
        <v>3</v>
      </c>
      <c r="D12" s="57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8"/>
      <c r="B13" s="59"/>
      <c r="C13" s="61"/>
      <c r="D13" s="57"/>
      <c r="E13" s="47" t="s">
        <v>49</v>
      </c>
      <c r="F13" s="49" t="s">
        <v>35</v>
      </c>
      <c r="G13" s="49" t="s">
        <v>31</v>
      </c>
      <c r="H13" s="13"/>
      <c r="I13" s="13"/>
      <c r="J13" s="13"/>
      <c r="K13" s="13"/>
    </row>
    <row r="14" spans="1:11" ht="67.5" customHeight="1">
      <c r="A14" s="58"/>
      <c r="B14" s="59"/>
      <c r="C14" s="61"/>
      <c r="D14" s="57"/>
      <c r="E14" s="48"/>
      <c r="F14" s="48"/>
      <c r="G14" s="48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23462.752</v>
      </c>
      <c r="E16" s="40">
        <f>E18+E31+E34+E37+E41+E45+E48+E52+E55+E58</f>
        <v>5542.851</v>
      </c>
      <c r="F16" s="40">
        <f>E16-D16</f>
        <v>-17919.901</v>
      </c>
      <c r="G16" s="44">
        <f>E16/D16</f>
        <v>0.23624044613351408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6970.557</v>
      </c>
      <c r="E18" s="40">
        <f>E19+E20+E23+E28+E21+E22</f>
        <v>2741.888</v>
      </c>
      <c r="F18" s="40">
        <f aca="true" t="shared" si="0" ref="F18:F26">E18-D18</f>
        <v>-4228.669</v>
      </c>
      <c r="G18" s="40">
        <f aca="true" t="shared" si="1" ref="G18:G24">E18/D18*100</f>
        <v>39.33527837158494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1114.619</v>
      </c>
      <c r="E19" s="41">
        <v>422.114</v>
      </c>
      <c r="F19" s="41">
        <f t="shared" si="0"/>
        <v>-692.5049999999999</v>
      </c>
      <c r="G19" s="41">
        <f t="shared" si="1"/>
        <v>37.87069841802445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4842.438</v>
      </c>
      <c r="E20" s="39">
        <v>1932.976</v>
      </c>
      <c r="F20" s="39">
        <f t="shared" si="0"/>
        <v>-2909.462</v>
      </c>
      <c r="G20" s="39">
        <f t="shared" si="1"/>
        <v>39.91741350121571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1010.5</v>
      </c>
      <c r="E23" s="39">
        <f>E24+E26</f>
        <v>386.798</v>
      </c>
      <c r="F23" s="39">
        <f t="shared" si="0"/>
        <v>-623.702</v>
      </c>
      <c r="G23" s="39">
        <f t="shared" si="1"/>
        <v>38.277882236516575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977.5</v>
      </c>
      <c r="E26" s="42">
        <v>386.798</v>
      </c>
      <c r="F26" s="42">
        <f t="shared" si="0"/>
        <v>-590.702</v>
      </c>
      <c r="G26" s="39">
        <f>E26/D26*100</f>
        <v>39.57012787723785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0</v>
      </c>
      <c r="E28" s="39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0</v>
      </c>
      <c r="E29" s="42">
        <v>0</v>
      </c>
      <c r="F29" s="39">
        <f>E29-D29</f>
        <v>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122.893</v>
      </c>
      <c r="F31" s="39">
        <f>F32</f>
        <v>173.107</v>
      </c>
      <c r="G31" s="39">
        <f>E31/D31*100</f>
        <v>41.5179054054054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122.893</v>
      </c>
      <c r="F32" s="42">
        <f>D32-E32</f>
        <v>173.107</v>
      </c>
      <c r="G32" s="39">
        <f>E32/D32*100</f>
        <v>41.5179054054054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8.96</v>
      </c>
      <c r="F34" s="39">
        <f>$F$35</f>
        <v>-38.839999999999996</v>
      </c>
      <c r="G34" s="39">
        <f>$G$35</f>
        <v>28.89726672950047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8.96</v>
      </c>
      <c r="F35" s="42">
        <f>E35-D35</f>
        <v>-38.839999999999996</v>
      </c>
      <c r="G35" s="42">
        <f>$G$38</f>
        <v>28.89726672950047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2666.3999999999996</v>
      </c>
      <c r="E37" s="39">
        <f>E38+E39</f>
        <v>716.52</v>
      </c>
      <c r="F37" s="39">
        <f>E37-D37</f>
        <v>-1949.8799999999997</v>
      </c>
      <c r="G37" s="39">
        <f>E37/D37*100</f>
        <v>26.872187218721876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2334.2</v>
      </c>
      <c r="E38" s="42">
        <v>674.52</v>
      </c>
      <c r="F38" s="42">
        <f>E38-D38</f>
        <v>-1659.6799999999998</v>
      </c>
      <c r="G38" s="42">
        <f>E38/D38*100</f>
        <v>28.89726672950047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332.2</v>
      </c>
      <c r="E39" s="46">
        <v>42</v>
      </c>
      <c r="F39" s="42">
        <f>E39-D39</f>
        <v>-290.2</v>
      </c>
      <c r="G39" s="42">
        <f>E39/D39*100</f>
        <v>12.642986152919928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12896.26</v>
      </c>
      <c r="E41" s="39">
        <f>E42+E43</f>
        <v>1633.553</v>
      </c>
      <c r="F41" s="39">
        <f>E41-D41</f>
        <v>-11262.707</v>
      </c>
      <c r="G41" s="39">
        <f>E41/D41*100</f>
        <v>12.666873961908337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42">
        <v>7431</v>
      </c>
      <c r="E42" s="42">
        <v>114.077</v>
      </c>
      <c r="F42" s="42">
        <f>E42-D42</f>
        <v>-7316.923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5465.26</v>
      </c>
      <c r="E43" s="42">
        <v>1519.476</v>
      </c>
      <c r="F43" s="42">
        <f>E43-D43</f>
        <v>-3945.784</v>
      </c>
      <c r="G43" s="39">
        <f>E43/D43*100</f>
        <v>27.802446727145647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10.035</v>
      </c>
      <c r="E48" s="39">
        <f>E49+E50</f>
        <v>4.174</v>
      </c>
      <c r="F48" s="42">
        <f>E48-D48</f>
        <v>-5.861</v>
      </c>
      <c r="G48" s="42">
        <f>E48/D48*100</f>
        <v>41.59441953163927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10.035</v>
      </c>
      <c r="E49" s="42">
        <v>4.174</v>
      </c>
      <c r="F49" s="42">
        <f>E49-D49</f>
        <v>-5.861</v>
      </c>
      <c r="G49" s="42">
        <f>E49/D49*100</f>
        <v>41.59441953163927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494.25</v>
      </c>
      <c r="E52" s="39">
        <f>E53</f>
        <v>243.413</v>
      </c>
      <c r="F52" s="39">
        <f>F53</f>
        <v>-250.837</v>
      </c>
      <c r="G52" s="39">
        <f>E52/D52*100</f>
        <v>49.24896307536672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494.25</v>
      </c>
      <c r="E53" s="42">
        <v>243.413</v>
      </c>
      <c r="F53" s="42">
        <f>E53-D53</f>
        <v>-250.837</v>
      </c>
      <c r="G53" s="39">
        <f>E53/D53*100</f>
        <v>49.24896307536672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0</v>
      </c>
      <c r="F55" s="39">
        <f>F56</f>
        <v>-10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0</v>
      </c>
      <c r="F56" s="42">
        <f>E56-D56</f>
        <v>-10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71.45</v>
      </c>
      <c r="E58" s="39">
        <f>$E$59</f>
        <v>71.45</v>
      </c>
      <c r="F58" s="39">
        <f>F59</f>
        <v>0</v>
      </c>
      <c r="G58" s="37">
        <f>G59</f>
        <v>100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71.45</v>
      </c>
      <c r="E59" s="42">
        <v>71.45</v>
      </c>
      <c r="F59" s="42">
        <f>E59-D59</f>
        <v>0</v>
      </c>
      <c r="G59" s="38">
        <f>E59/D59*100</f>
        <v>100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5"/>
      <c r="B62" s="56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D12:D14"/>
    <mergeCell ref="D10:D11"/>
    <mergeCell ref="B10:C10"/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2023-09-05T13:26:19Z</dcterms:modified>
  <cp:category/>
  <cp:version/>
  <cp:contentType/>
  <cp:contentStatus/>
</cp:coreProperties>
</file>